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Facilities\Toronto-TheInternationalCentre\Order Forms\"/>
    </mc:Choice>
  </mc:AlternateContent>
  <xr:revisionPtr revIDLastSave="0" documentId="8_{D23A38B7-1814-4546-91B6-A6D40B1E9815}" xr6:coauthVersionLast="47" xr6:coauthVersionMax="47" xr10:uidLastSave="{00000000-0000-0000-0000-000000000000}"/>
  <workbookProtection workbookAlgorithmName="SHA-512" workbookHashValue="LgnjFwCzx1qMnafC7HBNXnid2jZXpzQANA98uNSiqZ8fA1CM/qCH0DwGJQxDVu8evu/7m2Ff0QLt6tagqYyfOQ==" workbookSaltValue="zt9QBQ6saOMQeG8B5fm3xA==" workbookSpinCount="100000" lockStructure="1"/>
  <bookViews>
    <workbookView xWindow="-120" yWindow="-120" windowWidth="29040" windowHeight="15840" xr2:uid="{00000000-000D-0000-FFFF-FFFF00000000}"/>
  </bookViews>
  <sheets>
    <sheet name="EXHIBITOR ORDER FORM" sheetId="1" r:id="rId1"/>
  </sheets>
  <definedNames>
    <definedName name="_xlnm._FilterDatabase" localSheetId="0" hidden="1">'EXHIBITOR ORDER FORM'!$A$72:$A$81</definedName>
    <definedName name="_MailOriginal" localSheetId="0">'EXHIBITOR ORDER FORM'!#REF!</definedName>
    <definedName name="_xlnm.Print_Area" localSheetId="0">'EXHIBITOR ORDER FORM'!$A$1:$O$61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6" i="1" l="1"/>
  <c r="N35" i="1"/>
  <c r="N39" i="1"/>
  <c r="M36" i="1"/>
  <c r="M37" i="1"/>
  <c r="N37" i="1"/>
  <c r="N40" i="1"/>
  <c r="N34" i="1" l="1"/>
  <c r="N29" i="1"/>
  <c r="N24" i="1"/>
  <c r="N26" i="1"/>
  <c r="N27" i="1"/>
  <c r="N22" i="1"/>
  <c r="L28" i="1"/>
  <c r="L23" i="1"/>
  <c r="L24" i="1"/>
  <c r="L26" i="1"/>
  <c r="L27" i="1"/>
  <c r="L22" i="1"/>
  <c r="N43" i="1" l="1"/>
  <c r="M29" i="1"/>
  <c r="M34" i="1"/>
  <c r="M35" i="1"/>
  <c r="N23" i="1" l="1"/>
  <c r="N28" i="1"/>
  <c r="J22" i="1"/>
  <c r="M22" i="1" s="1"/>
  <c r="J24" i="1"/>
  <c r="M24" i="1" s="1"/>
  <c r="J28" i="1"/>
  <c r="M28" i="1" s="1"/>
  <c r="J26" i="1"/>
  <c r="M26" i="1" s="1"/>
  <c r="J23" i="1"/>
  <c r="M23" i="1" s="1"/>
  <c r="J27" i="1"/>
  <c r="M27" i="1" s="1"/>
  <c r="N38" i="1" l="1"/>
  <c r="N41" i="1" l="1"/>
  <c r="N42" i="1" s="1"/>
</calcChain>
</file>

<file path=xl/sharedStrings.xml><?xml version="1.0" encoding="utf-8"?>
<sst xmlns="http://schemas.openxmlformats.org/spreadsheetml/2006/main" count="104" uniqueCount="85">
  <si>
    <t>COMPANY:</t>
  </si>
  <si>
    <t>STREET:</t>
  </si>
  <si>
    <t>CITY:</t>
  </si>
  <si>
    <t>PROV / STATE:</t>
  </si>
  <si>
    <t>E-MAIL:</t>
  </si>
  <si>
    <t>PHONE:</t>
  </si>
  <si>
    <t>ORDERED BY:</t>
  </si>
  <si>
    <t>SHOW NAME:</t>
  </si>
  <si>
    <t>BOOTH #:</t>
  </si>
  <si>
    <t>PO #:</t>
  </si>
  <si>
    <t>INSTALLATION DATE:</t>
  </si>
  <si>
    <t>TIME:</t>
  </si>
  <si>
    <t>EXHIBIT START DATE:</t>
  </si>
  <si>
    <t>EXHIBIT END DATE:</t>
  </si>
  <si>
    <t>CONTACT ON-SITE:</t>
  </si>
  <si>
    <t>QUANTITY</t>
  </si>
  <si>
    <t>New Brunswick</t>
  </si>
  <si>
    <t>Nova Scotia</t>
  </si>
  <si>
    <t>Quebec</t>
  </si>
  <si>
    <t>Ontario</t>
  </si>
  <si>
    <t>Manitoba</t>
  </si>
  <si>
    <t>Saskatchewan</t>
  </si>
  <si>
    <t>Alberta</t>
  </si>
  <si>
    <t>British Columbia</t>
  </si>
  <si>
    <t>Newfoundland</t>
  </si>
  <si>
    <t>PROVINCE</t>
  </si>
  <si>
    <t>PST</t>
  </si>
  <si>
    <t>GST or HST</t>
  </si>
  <si>
    <t>VISA</t>
  </si>
  <si>
    <t>MASTERCARD</t>
  </si>
  <si>
    <t>AMEX</t>
  </si>
  <si>
    <t>DINERS</t>
  </si>
  <si>
    <t>CHEQUE</t>
  </si>
  <si>
    <t>PAYMENT</t>
  </si>
  <si>
    <t>PEI</t>
  </si>
  <si>
    <t>DAYS</t>
  </si>
  <si>
    <t>CODE</t>
  </si>
  <si>
    <t>HST #:</t>
  </si>
  <si>
    <t>CONTACT ON-SITE PHONE:</t>
  </si>
  <si>
    <t xml:space="preserve">Please carefully read the following terms &amp; conditions: </t>
  </si>
  <si>
    <t xml:space="preserve">Once form is completed in full, please email to the listed encore representative above. </t>
  </si>
  <si>
    <t>Once this request form is submitted, an Encore Representative will provide you an official work estimate document for review, signature &amp; payment details.</t>
  </si>
  <si>
    <t>ADVANCE RATE</t>
  </si>
  <si>
    <t xml:space="preserve">DAYS </t>
  </si>
  <si>
    <t xml:space="preserve">Encore is a full-Service Event Experience Company. If there is anything additional that you may require beyond this list, please feel free to contact the encore representative listed above for a custom solution. </t>
  </si>
  <si>
    <t>EVENT SPACE:</t>
  </si>
  <si>
    <t>TOTAL (ADV.)</t>
  </si>
  <si>
    <t>Subtotal</t>
  </si>
  <si>
    <t>Service Charge</t>
  </si>
  <si>
    <t>HST</t>
  </si>
  <si>
    <t>TOTAL DUE</t>
  </si>
  <si>
    <t>Labour</t>
  </si>
  <si>
    <t>SERVICES  AVAILABLE</t>
  </si>
  <si>
    <t>NETTECH</t>
  </si>
  <si>
    <t>Labour Suggestion</t>
  </si>
  <si>
    <t>Labour Unit</t>
  </si>
  <si>
    <t>Labour SKU</t>
  </si>
  <si>
    <t>POSTAL/ZIP:</t>
  </si>
  <si>
    <t>RATE</t>
  </si>
  <si>
    <t>TOTAL</t>
  </si>
  <si>
    <t>The International Centre | 6900 Airport Rd.</t>
  </si>
  <si>
    <t>WIRED BASIC</t>
  </si>
  <si>
    <t>WIRED PLUS</t>
  </si>
  <si>
    <t>WIRED ENHANCED</t>
  </si>
  <si>
    <t>WIFI BASIC</t>
  </si>
  <si>
    <t>WIFI PLUS</t>
  </si>
  <si>
    <t>WIFI ENHANCED</t>
  </si>
  <si>
    <r>
      <t xml:space="preserve">Exhibitor Single Wired Connect </t>
    </r>
    <r>
      <rPr>
        <b/>
        <sz val="11"/>
        <color rgb="FF1A1344"/>
        <rFont val="Calibri"/>
        <family val="2"/>
        <scheme val="minor"/>
      </rPr>
      <t>Basic (Max. 1 Device per Item Ordered, Non Transferable)</t>
    </r>
  </si>
  <si>
    <r>
      <t xml:space="preserve">Exhibitor Single Wired Connect </t>
    </r>
    <r>
      <rPr>
        <b/>
        <sz val="11"/>
        <color rgb="FF1A1344"/>
        <rFont val="Calibri"/>
        <family val="2"/>
        <scheme val="minor"/>
      </rPr>
      <t>Plus</t>
    </r>
    <r>
      <rPr>
        <sz val="11"/>
        <color rgb="FF1A1344"/>
        <rFont val="Calibri"/>
        <family val="2"/>
        <scheme val="minor"/>
      </rPr>
      <t xml:space="preserve"> </t>
    </r>
    <r>
      <rPr>
        <b/>
        <sz val="11"/>
        <color rgb="FF1A1344"/>
        <rFont val="Calibri"/>
        <family val="2"/>
        <scheme val="minor"/>
      </rPr>
      <t>(Max. 1 Device per Item Ordered, Non Transferable)</t>
    </r>
  </si>
  <si>
    <r>
      <t xml:space="preserve">Exhibitor Single Wired Connect </t>
    </r>
    <r>
      <rPr>
        <b/>
        <sz val="11"/>
        <color rgb="FF212529"/>
        <rFont val="Calibri"/>
        <family val="2"/>
        <scheme val="minor"/>
      </rPr>
      <t>Enhanced</t>
    </r>
    <r>
      <rPr>
        <sz val="11"/>
        <color rgb="FF212529"/>
        <rFont val="Calibri"/>
        <family val="2"/>
        <scheme val="minor"/>
      </rPr>
      <t xml:space="preserve"> </t>
    </r>
    <r>
      <rPr>
        <b/>
        <sz val="11"/>
        <color rgb="FF212529"/>
        <rFont val="Calibri"/>
        <family val="2"/>
        <scheme val="minor"/>
      </rPr>
      <t>(Max. 1 Device per Item Ordered, Non Transferable)</t>
    </r>
  </si>
  <si>
    <t>PLEASE CALL</t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</si>
  <si>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Basic (Max. 2 Activations per Item Ordered, Non Transferable)</t>
    </r>
  </si>
  <si>
    <r>
      <t xml:space="preserve">Exhibitor Wireless Connect </t>
    </r>
    <r>
      <rPr>
        <b/>
        <sz val="11"/>
        <color rgb="FF1A1344"/>
        <rFont val="Calibri"/>
        <family val="2"/>
        <scheme val="minor"/>
      </rPr>
      <t>Plus (Max. 2 Activations per Item Ordered, Non Transferable)</t>
    </r>
  </si>
  <si>
    <r>
      <t xml:space="preserve">Exhibitor Wireless Connect </t>
    </r>
    <r>
      <rPr>
        <b/>
        <sz val="11"/>
        <color rgb="FF212529"/>
        <rFont val="Calibri"/>
        <family val="2"/>
        <scheme val="minor"/>
      </rPr>
      <t>Enhanced (Max. 2 Activations per Item Ordered, Non Transferable)</t>
    </r>
  </si>
  <si>
    <t>All prices are subject to applicable sales taxes. Additional Labour Charges may apply as required.</t>
  </si>
  <si>
    <r>
      <t xml:space="preserve">Router Activation - Wired Enhanced Included </t>
    </r>
    <r>
      <rPr>
        <b/>
        <sz val="11"/>
        <color rgb="FF1A1344"/>
        <rFont val="Calibri"/>
        <family val="2"/>
        <scheme val="minor"/>
      </rPr>
      <t>(Client Router, Private DHCP)</t>
    </r>
  </si>
  <si>
    <t>WIRELESS SERVICES (SHOW RATES, UP TO 7 DAYS)</t>
  </si>
  <si>
    <t>WIRED SERVICES (SHOW RATES, UP TO 7 DAYS)</t>
  </si>
  <si>
    <t>Under Carpet Installation. Please call for a quote. Detailed Floor Plan  must be provided.</t>
  </si>
  <si>
    <t>OTHER SPECIALITY SERVICES</t>
  </si>
  <si>
    <t>VOIP Phone Line (EXCLUDES HANDSET) - Charged Daily</t>
  </si>
  <si>
    <t>Static Public IP Request - per Public IP Address - Charged Daily</t>
  </si>
  <si>
    <t>POS Terminal WI-FI Connection - Show Rate</t>
  </si>
  <si>
    <t>ROUTERS ARE NOT PERMITTED WITHOUT QUALIFCATON AND AUTHORIZATION. PLEASE CALL.</t>
  </si>
  <si>
    <t>Once this form is received, an order will be created and sent via DocuSign for a digital signature. 
An Encore representative will reach out to you by phone to process the payment safely and securely.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</si>
</sst>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\ %"/>
    <numFmt numFmtId="166" formatCode="0.000\ %"/>
    <numFmt numFmtId="167" formatCode="&quot;$&quot;0.00;&quot;$&quot;\-0.00;;@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1A1344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A1344"/>
      <name val="Calibri"/>
      <family val="2"/>
      <scheme val="minor"/>
    </font>
    <font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1A1344"/>
      <name val="Calibri"/>
      <family val="2"/>
      <scheme val="minor"/>
    </font>
    <font>
      <b/>
      <sz val="12"/>
      <color rgb="FF1A1344"/>
      <name val="Calibri"/>
      <family val="2"/>
      <scheme val="minor"/>
    </font>
    <font>
      <sz val="11"/>
      <name val="Cambria"/>
      <family val="1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1A1344"/>
      <name val="Calibri"/>
      <family val="2"/>
      <scheme val="minor"/>
    </font>
    <font>
      <sz val="11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A13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7" fillId="0" borderId="16" xfId="0" applyFont="1" applyFill="1" applyBorder="1" applyAlignment="1" applyProtection="1">
      <alignment horizontal="left"/>
      <protection locked="0"/>
    </xf>
    <xf numFmtId="49" fontId="7" fillId="0" borderId="16" xfId="0" applyNumberFormat="1" applyFont="1" applyFill="1" applyBorder="1" applyAlignment="1" applyProtection="1">
      <alignment horizontal="left"/>
      <protection locked="0"/>
    </xf>
    <xf numFmtId="49" fontId="7" fillId="0" borderId="20" xfId="0" applyNumberFormat="1" applyFont="1" applyFill="1" applyBorder="1" applyAlignment="1" applyProtection="1">
      <alignment horizontal="left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5" fillId="3" borderId="7" xfId="0" applyFont="1" applyFill="1" applyBorder="1" applyProtection="1"/>
    <xf numFmtId="0" fontId="8" fillId="3" borderId="7" xfId="0" applyFont="1" applyFill="1" applyBorder="1" applyProtection="1"/>
    <xf numFmtId="0" fontId="9" fillId="3" borderId="7" xfId="0" applyFont="1" applyFill="1" applyBorder="1" applyProtection="1"/>
    <xf numFmtId="0" fontId="5" fillId="0" borderId="0" xfId="0" applyFont="1" applyBorder="1" applyAlignme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0" fontId="4" fillId="3" borderId="0" xfId="0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/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Protection="1"/>
    <xf numFmtId="49" fontId="7" fillId="0" borderId="0" xfId="0" applyNumberFormat="1" applyFont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0" fontId="5" fillId="3" borderId="21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0" borderId="22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vertical="center"/>
    </xf>
    <xf numFmtId="2" fontId="15" fillId="0" borderId="0" xfId="1" applyNumberFormat="1" applyFont="1" applyBorder="1" applyAlignment="1" applyProtection="1">
      <alignment horizontal="center"/>
    </xf>
    <xf numFmtId="0" fontId="18" fillId="3" borderId="25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vertical="top"/>
    </xf>
    <xf numFmtId="0" fontId="4" fillId="3" borderId="4" xfId="0" applyFont="1" applyFill="1" applyBorder="1" applyAlignment="1" applyProtection="1">
      <alignment vertical="top"/>
    </xf>
    <xf numFmtId="0" fontId="4" fillId="3" borderId="12" xfId="0" applyFont="1" applyFill="1" applyBorder="1" applyAlignment="1" applyProtection="1">
      <alignment vertical="top"/>
    </xf>
    <xf numFmtId="164" fontId="7" fillId="0" borderId="5" xfId="0" applyNumberFormat="1" applyFont="1" applyBorder="1" applyAlignment="1" applyProtection="1">
      <alignment horizontal="center" vertical="top"/>
    </xf>
    <xf numFmtId="3" fontId="7" fillId="0" borderId="5" xfId="0" applyNumberFormat="1" applyFont="1" applyBorder="1" applyAlignment="1" applyProtection="1">
      <alignment horizontal="center" vertical="top"/>
    </xf>
    <xf numFmtId="164" fontId="6" fillId="0" borderId="5" xfId="0" applyNumberFormat="1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8" fillId="0" borderId="10" xfId="0" applyFont="1" applyBorder="1" applyAlignment="1" applyProtection="1">
      <alignment horizontal="center" vertical="center"/>
    </xf>
    <xf numFmtId="0" fontId="8" fillId="0" borderId="3" xfId="0" applyFont="1" applyBorder="1" applyProtection="1"/>
    <xf numFmtId="0" fontId="8" fillId="0" borderId="1" xfId="0" applyFont="1" applyBorder="1" applyProtection="1"/>
    <xf numFmtId="0" fontId="8" fillId="0" borderId="2" xfId="0" applyFont="1" applyBorder="1" applyProtection="1"/>
    <xf numFmtId="164" fontId="8" fillId="0" borderId="5" xfId="0" applyNumberFormat="1" applyFont="1" applyBorder="1" applyAlignment="1" applyProtection="1">
      <alignment horizontal="center"/>
    </xf>
    <xf numFmtId="164" fontId="5" fillId="0" borderId="5" xfId="0" applyNumberFormat="1" applyFont="1" applyBorder="1" applyAlignment="1" applyProtection="1">
      <alignment horizontal="center"/>
    </xf>
    <xf numFmtId="1" fontId="5" fillId="0" borderId="5" xfId="0" applyNumberFormat="1" applyFont="1" applyBorder="1" applyAlignment="1" applyProtection="1">
      <alignment horizontal="center"/>
    </xf>
    <xf numFmtId="167" fontId="8" fillId="0" borderId="5" xfId="0" applyNumberFormat="1" applyFont="1" applyBorder="1" applyProtection="1"/>
    <xf numFmtId="0" fontId="7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vertical="center"/>
    </xf>
    <xf numFmtId="0" fontId="16" fillId="0" borderId="0" xfId="0" applyFont="1" applyProtection="1"/>
    <xf numFmtId="0" fontId="18" fillId="3" borderId="27" xfId="0" applyFont="1" applyFill="1" applyBorder="1" applyAlignment="1" applyProtection="1">
      <alignment horizontal="left" vertical="center" indent="1"/>
    </xf>
    <xf numFmtId="0" fontId="3" fillId="3" borderId="11" xfId="0" applyFont="1" applyFill="1" applyBorder="1" applyAlignment="1" applyProtection="1">
      <alignment horizontal="center" vertical="top"/>
    </xf>
    <xf numFmtId="164" fontId="8" fillId="0" borderId="5" xfId="0" applyNumberFormat="1" applyFont="1" applyBorder="1" applyAlignment="1" applyProtection="1">
      <alignment horizontal="center" vertical="top"/>
    </xf>
    <xf numFmtId="3" fontId="5" fillId="0" borderId="5" xfId="0" applyNumberFormat="1" applyFont="1" applyBorder="1" applyAlignment="1" applyProtection="1">
      <alignment horizontal="center" vertical="top"/>
    </xf>
    <xf numFmtId="1" fontId="5" fillId="0" borderId="5" xfId="0" applyNumberFormat="1" applyFont="1" applyBorder="1" applyAlignment="1" applyProtection="1">
      <alignment horizontal="center" vertical="top"/>
    </xf>
    <xf numFmtId="165" fontId="5" fillId="0" borderId="0" xfId="1" applyNumberFormat="1" applyFont="1" applyBorder="1" applyAlignment="1" applyProtection="1">
      <alignment horizontal="center"/>
    </xf>
    <xf numFmtId="0" fontId="8" fillId="0" borderId="8" xfId="0" applyFont="1" applyBorder="1" applyProtection="1"/>
    <xf numFmtId="1" fontId="7" fillId="0" borderId="5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wrapText="1"/>
    </xf>
    <xf numFmtId="2" fontId="5" fillId="0" borderId="0" xfId="0" applyNumberFormat="1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3" xfId="0" applyFont="1" applyBorder="1" applyProtection="1"/>
    <xf numFmtId="0" fontId="5" fillId="0" borderId="1" xfId="0" applyFont="1" applyBorder="1" applyProtection="1"/>
    <xf numFmtId="0" fontId="5" fillId="0" borderId="2" xfId="0" applyFont="1" applyBorder="1" applyProtection="1"/>
    <xf numFmtId="0" fontId="8" fillId="0" borderId="0" xfId="0" applyFont="1" applyBorder="1" applyProtection="1"/>
    <xf numFmtId="3" fontId="5" fillId="0" borderId="5" xfId="0" applyNumberFormat="1" applyFont="1" applyBorder="1" applyAlignment="1" applyProtection="1">
      <alignment horizontal="center"/>
    </xf>
    <xf numFmtId="0" fontId="6" fillId="0" borderId="25" xfId="0" applyFont="1" applyFill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  <xf numFmtId="0" fontId="8" fillId="0" borderId="11" xfId="0" applyFont="1" applyBorder="1" applyProtection="1"/>
    <xf numFmtId="0" fontId="8" fillId="0" borderId="4" xfId="0" applyFont="1" applyBorder="1" applyProtection="1"/>
    <xf numFmtId="0" fontId="8" fillId="0" borderId="12" xfId="0" applyFont="1" applyBorder="1" applyProtection="1"/>
    <xf numFmtId="164" fontId="5" fillId="0" borderId="13" xfId="0" applyNumberFormat="1" applyFont="1" applyBorder="1" applyAlignment="1" applyProtection="1">
      <alignment horizontal="center"/>
    </xf>
    <xf numFmtId="3" fontId="5" fillId="0" borderId="13" xfId="0" applyNumberFormat="1" applyFont="1" applyBorder="1" applyAlignment="1" applyProtection="1">
      <alignment horizontal="center"/>
    </xf>
    <xf numFmtId="167" fontId="8" fillId="0" borderId="13" xfId="0" applyNumberFormat="1" applyFont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center"/>
    </xf>
    <xf numFmtId="1" fontId="12" fillId="4" borderId="0" xfId="0" applyNumberFormat="1" applyFont="1" applyFill="1" applyBorder="1" applyAlignment="1" applyProtection="1">
      <alignment horizontal="right"/>
    </xf>
    <xf numFmtId="167" fontId="13" fillId="0" borderId="0" xfId="0" applyNumberFormat="1" applyFont="1" applyBorder="1" applyProtection="1"/>
    <xf numFmtId="167" fontId="13" fillId="0" borderId="5" xfId="0" applyNumberFormat="1" applyFont="1" applyBorder="1" applyProtection="1"/>
    <xf numFmtId="164" fontId="5" fillId="0" borderId="0" xfId="0" applyNumberFormat="1" applyFont="1" applyBorder="1" applyProtection="1"/>
    <xf numFmtId="167" fontId="14" fillId="0" borderId="5" xfId="0" applyNumberFormat="1" applyFont="1" applyBorder="1" applyProtection="1"/>
    <xf numFmtId="164" fontId="5" fillId="4" borderId="0" xfId="0" applyNumberFormat="1" applyFont="1" applyFill="1" applyBorder="1" applyAlignment="1" applyProtection="1">
      <alignment horizontal="center"/>
    </xf>
    <xf numFmtId="1" fontId="5" fillId="4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Border="1" applyProtection="1"/>
    <xf numFmtId="0" fontId="4" fillId="4" borderId="0" xfId="0" applyFont="1" applyFill="1" applyBorder="1" applyAlignment="1" applyProtection="1">
      <alignment horizontal="center" vertical="center" wrapText="1"/>
    </xf>
    <xf numFmtId="164" fontId="5" fillId="4" borderId="0" xfId="0" applyNumberFormat="1" applyFont="1" applyFill="1" applyBorder="1" applyProtection="1"/>
    <xf numFmtId="0" fontId="5" fillId="4" borderId="0" xfId="0" applyFont="1" applyFill="1" applyAlignment="1" applyProtection="1">
      <alignment horizontal="center"/>
    </xf>
    <xf numFmtId="0" fontId="5" fillId="4" borderId="0" xfId="0" applyFont="1" applyFill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/>
    </xf>
    <xf numFmtId="16" fontId="5" fillId="0" borderId="0" xfId="0" applyNumberFormat="1" applyFont="1" applyProtection="1"/>
    <xf numFmtId="0" fontId="10" fillId="0" borderId="0" xfId="0" applyFont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3" fillId="2" borderId="0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15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horizontal="left"/>
    </xf>
    <xf numFmtId="165" fontId="4" fillId="2" borderId="0" xfId="1" applyNumberFormat="1" applyFont="1" applyFill="1" applyBorder="1" applyAlignment="1" applyProtection="1">
      <alignment horizontal="center"/>
    </xf>
    <xf numFmtId="0" fontId="4" fillId="2" borderId="0" xfId="0" applyFont="1" applyFill="1" applyProtection="1"/>
    <xf numFmtId="22" fontId="4" fillId="2" borderId="0" xfId="0" applyNumberFormat="1" applyFont="1" applyFill="1" applyProtection="1"/>
    <xf numFmtId="166" fontId="4" fillId="2" borderId="0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6" fillId="0" borderId="26" xfId="0" applyFont="1" applyFill="1" applyBorder="1" applyAlignment="1" applyProtection="1">
      <alignment horizontal="center"/>
    </xf>
    <xf numFmtId="0" fontId="6" fillId="0" borderId="3" xfId="0" applyFont="1" applyBorder="1" applyProtection="1"/>
    <xf numFmtId="0" fontId="21" fillId="0" borderId="3" xfId="0" applyFont="1" applyBorder="1" applyAlignment="1" applyProtection="1"/>
    <xf numFmtId="0" fontId="21" fillId="0" borderId="1" xfId="0" applyFont="1" applyBorder="1" applyAlignment="1" applyProtection="1"/>
    <xf numFmtId="0" fontId="21" fillId="0" borderId="5" xfId="0" applyFont="1" applyBorder="1" applyAlignment="1" applyProtection="1"/>
    <xf numFmtId="0" fontId="7" fillId="0" borderId="0" xfId="0" applyFont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7" fillId="0" borderId="18" xfId="0" applyFont="1" applyFill="1" applyBorder="1" applyAlignment="1" applyProtection="1">
      <alignment horizontal="right"/>
      <protection locked="0"/>
    </xf>
    <xf numFmtId="0" fontId="7" fillId="0" borderId="19" xfId="0" applyFont="1" applyFill="1" applyBorder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top" wrapText="1"/>
    </xf>
    <xf numFmtId="0" fontId="3" fillId="3" borderId="21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4" fillId="3" borderId="21" xfId="0" applyFont="1" applyFill="1" applyBorder="1" applyAlignment="1" applyProtection="1">
      <alignment horizontal="center" vertical="top" wrapText="1"/>
    </xf>
    <xf numFmtId="0" fontId="7" fillId="0" borderId="29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9" fillId="0" borderId="0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</xf>
    <xf numFmtId="0" fontId="6" fillId="0" borderId="14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20" fillId="0" borderId="15" xfId="0" applyFont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top" wrapText="1"/>
    </xf>
    <xf numFmtId="0" fontId="3" fillId="3" borderId="21" xfId="0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21" xfId="0" applyFont="1" applyFill="1" applyBorder="1" applyAlignment="1" applyProtection="1">
      <alignment horizontal="left" vertical="top" wrapText="1"/>
    </xf>
    <xf numFmtId="20" fontId="5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0" fontId="7" fillId="0" borderId="18" xfId="0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1A1344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44450</xdr:rowOff>
    </xdr:from>
    <xdr:to>
      <xdr:col>2</xdr:col>
      <xdr:colOff>534035</xdr:colOff>
      <xdr:row>0</xdr:row>
      <xdr:rowOff>762433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8E4F80-FD85-46DB-AD6E-6F3EDB063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4450"/>
          <a:ext cx="2429510" cy="717983"/>
        </a:xfrm>
        <a:prstGeom prst="rect">
          <a:avLst/>
        </a:prstGeom>
      </xdr:spPr>
    </xdr:pic>
    <xdr:clientData/>
  </xdr:twoCellAnchor>
  <xdr:twoCellAnchor>
    <xdr:from>
      <xdr:col>9</xdr:col>
      <xdr:colOff>406400</xdr:colOff>
      <xdr:row>0</xdr:row>
      <xdr:rowOff>133350</xdr:rowOff>
    </xdr:from>
    <xdr:to>
      <xdr:col>13</xdr:col>
      <xdr:colOff>816041</xdr:colOff>
      <xdr:row>0</xdr:row>
      <xdr:rowOff>713606</xdr:rowOff>
    </xdr:to>
    <xdr:sp macro="" textlink="">
      <xdr:nvSpPr>
        <xdr:cNvPr id="10" name="TextBox 12">
          <a:extLst>
            <a:ext uri="{FF2B5EF4-FFF2-40B4-BE49-F238E27FC236}">
              <a16:creationId xmlns:a16="http://schemas.microsoft.com/office/drawing/2014/main" id="{31F39EDD-6A74-4038-8ECA-122588837DC9}"/>
            </a:ext>
          </a:extLst>
        </xdr:cNvPr>
        <xdr:cNvSpPr txBox="1"/>
      </xdr:nvSpPr>
      <xdr:spPr>
        <a:xfrm>
          <a:off x="8664575" y="133350"/>
          <a:ext cx="4029141" cy="580256"/>
        </a:xfrm>
        <a:prstGeom prst="rect">
          <a:avLst/>
        </a:prstGeom>
        <a:noFill/>
      </xdr:spPr>
      <xdr:txBody>
        <a:bodyPr wrap="square" rtlCol="0">
          <a:spAutoFit/>
        </a:bodyPr>
        <a:lstStyle/>
        <a:p>
          <a:pPr algn="r"/>
          <a:r>
            <a:rPr lang="en-US" sz="1050">
              <a:solidFill>
                <a:schemeClr val="bg1"/>
              </a:solidFill>
            </a:rPr>
            <a:t>Encore Representative:</a:t>
          </a:r>
          <a:r>
            <a:rPr lang="en-US" sz="1050" baseline="0">
              <a:solidFill>
                <a:schemeClr val="bg1"/>
              </a:solidFill>
            </a:rPr>
            <a:t> </a:t>
          </a:r>
          <a:endParaRPr lang="en-US" sz="1050">
            <a:solidFill>
              <a:schemeClr val="bg1"/>
            </a:solidFill>
          </a:endParaRPr>
        </a:p>
        <a:p>
          <a:pPr algn="r"/>
          <a:r>
            <a:rPr lang="en-US" sz="1050">
              <a:solidFill>
                <a:schemeClr val="bg1"/>
              </a:solidFill>
            </a:rPr>
            <a:t>Statler Lee</a:t>
          </a:r>
        </a:p>
        <a:p>
          <a:pPr algn="r"/>
          <a:r>
            <a:rPr lang="en-US" sz="1050">
              <a:solidFill>
                <a:schemeClr val="bg1"/>
              </a:solidFill>
            </a:rPr>
            <a:t>ticc@encoreglobal.com</a:t>
          </a:r>
        </a:p>
      </xdr:txBody>
    </xdr:sp>
    <xdr:clientData/>
  </xdr:twoCellAnchor>
  <xdr:twoCellAnchor>
    <xdr:from>
      <xdr:col>2</xdr:col>
      <xdr:colOff>1162051</xdr:colOff>
      <xdr:row>0</xdr:row>
      <xdr:rowOff>103094</xdr:rowOff>
    </xdr:from>
    <xdr:to>
      <xdr:col>8</xdr:col>
      <xdr:colOff>982981</xdr:colOff>
      <xdr:row>0</xdr:row>
      <xdr:rowOff>712694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A0EDBEF6-7D9F-43E2-BE4E-BD392BE13E96}"/>
            </a:ext>
          </a:extLst>
        </xdr:cNvPr>
        <xdr:cNvSpPr txBox="1"/>
      </xdr:nvSpPr>
      <xdr:spPr>
        <a:xfrm>
          <a:off x="3371851" y="103094"/>
          <a:ext cx="422148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>
              <a:solidFill>
                <a:schemeClr val="bg1"/>
              </a:solidFill>
            </a:rPr>
            <a:t>Exhibitor Services - Internet</a:t>
          </a:r>
          <a:r>
            <a:rPr lang="en-US" sz="1800" baseline="0">
              <a:solidFill>
                <a:schemeClr val="bg1"/>
              </a:solidFill>
            </a:rPr>
            <a:t> Services</a:t>
          </a:r>
        </a:p>
        <a:p>
          <a:pPr algn="ctr"/>
          <a:endParaRPr lang="en-US" sz="1800" baseline="0">
            <a:solidFill>
              <a:schemeClr val="bg1"/>
            </a:solidFill>
          </a:endParaRPr>
        </a:p>
        <a:p>
          <a:pPr algn="ctr"/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34925</xdr:colOff>
      <xdr:row>45</xdr:row>
      <xdr:rowOff>38100</xdr:rowOff>
    </xdr:from>
    <xdr:to>
      <xdr:col>13</xdr:col>
      <xdr:colOff>781050</xdr:colOff>
      <xdr:row>60</xdr:row>
      <xdr:rowOff>171450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5E7A4BD-3CAA-4E7D-9FAD-AD22BD3A9BA1}"/>
            </a:ext>
          </a:extLst>
        </xdr:cNvPr>
        <xdr:cNvSpPr txBox="1"/>
      </xdr:nvSpPr>
      <xdr:spPr>
        <a:xfrm>
          <a:off x="34925" y="9820275"/>
          <a:ext cx="9737725" cy="316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 TERMS &amp; CONDITIONS</a:t>
          </a:r>
        </a:p>
        <a:p>
          <a:pPr algn="ctr"/>
          <a:endParaRPr lang="en-US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just"/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 CANCELLATION. If Customer cancels the Event or the provision of audiovisual equipment, labour, or services by Encore 30 days or more before the first day of the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Event, no cancellation charges will apply, except forany expenses actually incurred or services actually rendered by Encore, which will be payable by Customer.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29 to 15 days before the first day of the Event will be subject to a cancellation charge equal to 50% of the charges contained in the Event Quote.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14 to 3 days before the first day of the Event will be subject to a cancellation charge of 75% of the charges contained in the Event Quote.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Cancellations received less than 3 days (72 hours) before the first day of the Event or the start of load-in, whichever is earlier, orafter equipment has departed from its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storage facility, will be subject to a cancellation charge equal to 100% of the total charges set out in the Event Quote. Customeragrees and acknowledges that the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cancellation charges described in this paragraph are reasonable and appropriate under the circumstances if Customer cancels the Event or cancels the provision of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audiovisual equipment, labour, or services by Encore, and that such charges are not a penalty. Cancellation fees, including fees to coverany incurred Encore costs, will be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due immediately upon any such cancellation by Customer. ALL CANCELLATION NOTICES MUST BE IN WRITING AND RECEIVED BY ENCORE'S ONSITE REPRESENTATIVES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BEFORE BECOMING EFFECTIVE. IF ANY CUSTOM SETS, GOBOS, OR OTHER CUSTOM MATERIALS HAVE BEEN ORDERED FOR AN EVENT, AN ADDITIONAL CANCELLATION FEE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WILL BE APPLICABLE AND DUE TO Encore REGARDLESS OF THE DATE OF CANCELLATION IN AN AMOUNT EQUAL TO THE DIRECT AND INDIRECT COSTS INCURRED BY Encore</a:t>
          </a:r>
          <a:b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ITS AFFILIATES IN SECURING OR CONSTRUCTING SUCH CUSTOM MATERIALS PLUS A 15% RESTOCKING FEE.</a:t>
          </a:r>
        </a:p>
        <a:p>
          <a:r>
            <a:rPr lang="en-C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endParaRPr lang="en-US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W90"/>
  <sheetViews>
    <sheetView showGridLines="0" tabSelected="1" zoomScaleNormal="100" workbookViewId="0">
      <selection activeCell="B2" sqref="B2:D2"/>
    </sheetView>
  </sheetViews>
  <sheetFormatPr defaultColWidth="8.7109375" defaultRowHeight="15" x14ac:dyDescent="0.25"/>
  <cols>
    <col min="1" max="1" width="15.5703125" style="14" customWidth="1"/>
    <col min="2" max="2" width="17.42578125" style="14" bestFit="1" customWidth="1"/>
    <col min="3" max="3" width="20.42578125" style="14" customWidth="1"/>
    <col min="4" max="4" width="15.7109375" style="14" customWidth="1"/>
    <col min="5" max="5" width="5.28515625" style="14" customWidth="1"/>
    <col min="6" max="6" width="2.28515625" style="14" customWidth="1"/>
    <col min="7" max="7" width="22.28515625" style="14" customWidth="1"/>
    <col min="8" max="8" width="1.140625" style="14" hidden="1" customWidth="1"/>
    <col min="9" max="9" width="24.28515625" style="14" customWidth="1"/>
    <col min="10" max="10" width="14" style="14" hidden="1" customWidth="1"/>
    <col min="11" max="11" width="16.28515625" style="14" customWidth="1"/>
    <col min="12" max="12" width="6.85546875" style="14" hidden="1" customWidth="1"/>
    <col min="13" max="13" width="12.28515625" style="14" hidden="1" customWidth="1"/>
    <col min="14" max="14" width="12.7109375" style="14" customWidth="1"/>
    <col min="15" max="15" width="22.42578125" style="14" hidden="1" customWidth="1"/>
    <col min="16" max="16" width="10.85546875" style="14" hidden="1" customWidth="1"/>
    <col min="17" max="17" width="17.42578125" style="13" hidden="1" customWidth="1"/>
    <col min="18" max="18" width="11.28515625" style="13" hidden="1" customWidth="1"/>
    <col min="19" max="19" width="10.7109375" style="14" hidden="1" customWidth="1"/>
    <col min="20" max="20" width="8.7109375" style="14" customWidth="1"/>
    <col min="21" max="16384" width="8.7109375" style="14"/>
  </cols>
  <sheetData>
    <row r="1" spans="1:16" ht="67.900000000000006" customHeight="1" thickBot="1" x14ac:dyDescent="0.3">
      <c r="A1" s="9"/>
      <c r="B1" s="9"/>
      <c r="C1" s="10">
        <v>100</v>
      </c>
      <c r="D1" s="6" t="s">
        <v>19</v>
      </c>
      <c r="E1" s="11"/>
      <c r="F1" s="6">
        <v>1</v>
      </c>
      <c r="G1" s="145"/>
      <c r="H1" s="145"/>
      <c r="I1" s="145"/>
      <c r="J1" s="145"/>
      <c r="K1" s="146"/>
      <c r="L1" s="146"/>
      <c r="M1" s="146"/>
      <c r="N1" s="147"/>
      <c r="O1" s="12"/>
      <c r="P1" s="12"/>
    </row>
    <row r="2" spans="1:16" ht="15" customHeight="1" thickBot="1" x14ac:dyDescent="0.3">
      <c r="A2" s="15" t="s">
        <v>0</v>
      </c>
      <c r="B2" s="118"/>
      <c r="C2" s="119"/>
      <c r="D2" s="120"/>
      <c r="E2" s="16"/>
      <c r="F2" s="17"/>
      <c r="G2" s="15" t="s">
        <v>7</v>
      </c>
      <c r="H2" s="18"/>
      <c r="I2" s="118"/>
      <c r="J2" s="124"/>
      <c r="K2" s="124"/>
      <c r="L2" s="124"/>
      <c r="M2" s="124"/>
      <c r="N2" s="125"/>
      <c r="O2" s="19"/>
      <c r="P2" s="19"/>
    </row>
    <row r="3" spans="1:16" ht="15" customHeight="1" thickBot="1" x14ac:dyDescent="0.3">
      <c r="A3" s="15" t="s">
        <v>1</v>
      </c>
      <c r="B3" s="118"/>
      <c r="C3" s="119"/>
      <c r="D3" s="120"/>
      <c r="E3" s="16"/>
      <c r="F3" s="17"/>
      <c r="G3" s="15" t="s">
        <v>45</v>
      </c>
      <c r="H3" s="18"/>
      <c r="I3" s="126" t="s">
        <v>60</v>
      </c>
      <c r="J3" s="127"/>
      <c r="K3" s="127"/>
      <c r="L3" s="127"/>
      <c r="M3" s="127"/>
      <c r="N3" s="128"/>
      <c r="O3" s="19"/>
      <c r="P3" s="19"/>
    </row>
    <row r="4" spans="1:16" ht="15" customHeight="1" thickBot="1" x14ac:dyDescent="0.3">
      <c r="A4" s="15" t="s">
        <v>2</v>
      </c>
      <c r="B4" s="121"/>
      <c r="C4" s="122"/>
      <c r="D4" s="123"/>
      <c r="E4" s="16"/>
      <c r="F4" s="17"/>
      <c r="G4" s="15" t="s">
        <v>8</v>
      </c>
      <c r="H4" s="18"/>
      <c r="I4" s="118"/>
      <c r="J4" s="124"/>
      <c r="K4" s="129"/>
      <c r="L4" s="129"/>
      <c r="M4" s="129"/>
      <c r="N4" s="130"/>
      <c r="O4" s="19"/>
      <c r="P4" s="19"/>
    </row>
    <row r="5" spans="1:16" ht="15" customHeight="1" thickBot="1" x14ac:dyDescent="0.3">
      <c r="A5" s="15" t="s">
        <v>3</v>
      </c>
      <c r="B5" s="1"/>
      <c r="C5" s="20"/>
      <c r="D5" s="16"/>
      <c r="E5" s="16"/>
      <c r="F5" s="20"/>
      <c r="G5" s="15" t="s">
        <v>10</v>
      </c>
      <c r="H5" s="18"/>
      <c r="I5" s="2"/>
      <c r="K5" s="15" t="s">
        <v>11</v>
      </c>
      <c r="L5" s="152"/>
      <c r="M5" s="153"/>
      <c r="N5" s="154"/>
      <c r="O5" s="21"/>
      <c r="P5" s="21"/>
    </row>
    <row r="6" spans="1:16" ht="15" customHeight="1" thickBot="1" x14ac:dyDescent="0.3">
      <c r="A6" s="15" t="s">
        <v>57</v>
      </c>
      <c r="B6" s="1"/>
      <c r="C6" s="22"/>
      <c r="D6" s="16"/>
      <c r="E6" s="16"/>
      <c r="F6" s="20"/>
      <c r="G6" s="15" t="s">
        <v>12</v>
      </c>
      <c r="H6" s="18"/>
      <c r="I6" s="2"/>
      <c r="K6" s="15" t="s">
        <v>11</v>
      </c>
      <c r="L6" s="155"/>
      <c r="M6" s="153"/>
      <c r="N6" s="154"/>
      <c r="O6" s="21"/>
      <c r="P6" s="21"/>
    </row>
    <row r="7" spans="1:16" ht="15" customHeight="1" thickBot="1" x14ac:dyDescent="0.3">
      <c r="A7" s="15" t="s">
        <v>4</v>
      </c>
      <c r="B7" s="118"/>
      <c r="C7" s="124"/>
      <c r="D7" s="125"/>
      <c r="E7" s="23"/>
      <c r="F7" s="20"/>
      <c r="G7" s="15" t="s">
        <v>13</v>
      </c>
      <c r="H7" s="18"/>
      <c r="I7" s="3"/>
      <c r="K7" s="15" t="s">
        <v>11</v>
      </c>
      <c r="L7" s="155"/>
      <c r="M7" s="153"/>
      <c r="N7" s="154"/>
      <c r="O7" s="21"/>
      <c r="P7" s="21"/>
    </row>
    <row r="8" spans="1:16" ht="15" customHeight="1" thickBot="1" x14ac:dyDescent="0.3">
      <c r="A8" s="15" t="s">
        <v>5</v>
      </c>
      <c r="B8" s="118"/>
      <c r="C8" s="119"/>
      <c r="D8" s="120"/>
      <c r="E8" s="16"/>
      <c r="F8" s="20"/>
      <c r="G8" s="24"/>
      <c r="H8" s="20"/>
      <c r="I8" s="20"/>
      <c r="J8" s="20"/>
      <c r="K8" s="20"/>
      <c r="L8" s="20"/>
      <c r="M8" s="20"/>
      <c r="N8" s="25"/>
      <c r="O8" s="21"/>
      <c r="P8" s="21"/>
    </row>
    <row r="9" spans="1:16" ht="15" customHeight="1" thickBot="1" x14ac:dyDescent="0.3">
      <c r="A9" s="15" t="s">
        <v>6</v>
      </c>
      <c r="B9" s="118"/>
      <c r="C9" s="124"/>
      <c r="D9" s="125"/>
      <c r="E9" s="23"/>
      <c r="F9" s="20"/>
      <c r="G9" s="15" t="s">
        <v>14</v>
      </c>
      <c r="H9" s="18"/>
      <c r="I9" s="118"/>
      <c r="J9" s="124"/>
      <c r="K9" s="124"/>
      <c r="L9" s="124"/>
      <c r="M9" s="124"/>
      <c r="N9" s="125"/>
      <c r="O9" s="19"/>
      <c r="P9" s="19"/>
    </row>
    <row r="10" spans="1:16" ht="15" customHeight="1" x14ac:dyDescent="0.25">
      <c r="A10" s="15" t="s">
        <v>9</v>
      </c>
      <c r="B10" s="7"/>
      <c r="C10" s="15" t="s">
        <v>37</v>
      </c>
      <c r="D10" s="8"/>
      <c r="E10" s="16"/>
      <c r="F10" s="20"/>
      <c r="G10" s="15" t="s">
        <v>38</v>
      </c>
      <c r="H10" s="18"/>
      <c r="I10" s="137"/>
      <c r="J10" s="138"/>
      <c r="K10" s="138"/>
      <c r="L10" s="138"/>
      <c r="M10" s="138"/>
      <c r="N10" s="139"/>
      <c r="O10" s="26"/>
      <c r="P10" s="26"/>
    </row>
    <row r="11" spans="1:16" ht="1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8"/>
      <c r="P11" s="18"/>
    </row>
    <row r="12" spans="1:16" ht="1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18"/>
      <c r="P12" s="18"/>
    </row>
    <row r="13" spans="1:16" ht="15" customHeight="1" x14ac:dyDescent="0.25">
      <c r="A13" s="148" t="s">
        <v>39</v>
      </c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</row>
    <row r="14" spans="1:16" ht="15" customHeight="1" x14ac:dyDescent="0.25">
      <c r="A14" s="150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1"/>
    </row>
    <row r="15" spans="1:16" ht="15" customHeight="1" x14ac:dyDescent="0.25">
      <c r="A15" s="133" t="s">
        <v>74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4"/>
    </row>
    <row r="16" spans="1:16" ht="15" customHeight="1" x14ac:dyDescent="0.25">
      <c r="A16" s="133" t="s">
        <v>40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4"/>
    </row>
    <row r="17" spans="1:19" ht="15" customHeight="1" x14ac:dyDescent="0.25">
      <c r="A17" s="133" t="s">
        <v>41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4"/>
    </row>
    <row r="18" spans="1:19" ht="15" customHeight="1" x14ac:dyDescent="0.25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</row>
    <row r="19" spans="1:19" ht="15" customHeight="1" thickBot="1" x14ac:dyDescent="0.3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9" x14ac:dyDescent="0.25">
      <c r="A20" s="28" t="s">
        <v>15</v>
      </c>
      <c r="B20" s="29" t="s">
        <v>36</v>
      </c>
      <c r="C20" s="142" t="s">
        <v>52</v>
      </c>
      <c r="D20" s="143"/>
      <c r="E20" s="143"/>
      <c r="F20" s="143"/>
      <c r="G20" s="143"/>
      <c r="H20" s="143"/>
      <c r="I20" s="144"/>
      <c r="J20" s="30" t="s">
        <v>42</v>
      </c>
      <c r="K20" s="30" t="s">
        <v>58</v>
      </c>
      <c r="L20" s="31" t="s">
        <v>43</v>
      </c>
      <c r="M20" s="32" t="s">
        <v>46</v>
      </c>
      <c r="N20" s="33" t="s">
        <v>59</v>
      </c>
      <c r="P20" s="14" t="s">
        <v>56</v>
      </c>
      <c r="Q20" s="34" t="s">
        <v>54</v>
      </c>
      <c r="R20" s="35" t="s">
        <v>55</v>
      </c>
    </row>
    <row r="21" spans="1:19" s="43" customFormat="1" ht="15.6" customHeight="1" thickBot="1" x14ac:dyDescent="0.25">
      <c r="A21" s="36" t="s">
        <v>76</v>
      </c>
      <c r="B21" s="37"/>
      <c r="C21" s="38"/>
      <c r="D21" s="38"/>
      <c r="E21" s="38"/>
      <c r="F21" s="38"/>
      <c r="G21" s="38"/>
      <c r="H21" s="38"/>
      <c r="I21" s="39"/>
      <c r="J21" s="40"/>
      <c r="K21" s="41"/>
      <c r="L21" s="41"/>
      <c r="M21" s="42"/>
      <c r="N21" s="42"/>
      <c r="P21" s="43" t="s">
        <v>53</v>
      </c>
      <c r="Q21" s="34"/>
      <c r="R21" s="35"/>
    </row>
    <row r="22" spans="1:19" ht="14.25" customHeight="1" x14ac:dyDescent="0.25">
      <c r="A22" s="4"/>
      <c r="B22" s="44" t="s">
        <v>64</v>
      </c>
      <c r="C22" s="45" t="s">
        <v>71</v>
      </c>
      <c r="D22" s="46"/>
      <c r="E22" s="46"/>
      <c r="F22" s="46"/>
      <c r="G22" s="46"/>
      <c r="H22" s="46"/>
      <c r="I22" s="47"/>
      <c r="J22" s="48">
        <f>292.05*$F$1</f>
        <v>292.05</v>
      </c>
      <c r="K22" s="49">
        <v>250</v>
      </c>
      <c r="L22" s="50">
        <f>1*$F$1</f>
        <v>1</v>
      </c>
      <c r="M22" s="51">
        <f t="shared" ref="M22:M29" si="0">A22*J22*L22</f>
        <v>0</v>
      </c>
      <c r="N22" s="51" t="str">
        <f>+IF(A22="","",+A22*K22)</f>
        <v/>
      </c>
      <c r="P22" s="43" t="s">
        <v>53</v>
      </c>
      <c r="Q22" s="34">
        <v>76.400000000000006</v>
      </c>
      <c r="R22" s="35">
        <v>0.8</v>
      </c>
      <c r="S22" s="52"/>
    </row>
    <row r="23" spans="1:19" ht="14.25" customHeight="1" x14ac:dyDescent="0.25">
      <c r="A23" s="4"/>
      <c r="B23" s="53" t="s">
        <v>65</v>
      </c>
      <c r="C23" s="45" t="s">
        <v>72</v>
      </c>
      <c r="D23" s="54"/>
      <c r="E23" s="54"/>
      <c r="F23" s="54"/>
      <c r="G23" s="54"/>
      <c r="H23" s="54"/>
      <c r="I23" s="47"/>
      <c r="J23" s="48">
        <f>340*$F$1</f>
        <v>340</v>
      </c>
      <c r="K23" s="49">
        <v>350</v>
      </c>
      <c r="L23" s="50">
        <f t="shared" ref="L23:L28" si="1">1*$F$1</f>
        <v>1</v>
      </c>
      <c r="M23" s="51">
        <f t="shared" si="0"/>
        <v>0</v>
      </c>
      <c r="N23" s="51" t="str">
        <f>+IF(A23="","",+A23*K23)</f>
        <v/>
      </c>
      <c r="P23" s="43" t="s">
        <v>53</v>
      </c>
      <c r="Q23" s="34">
        <v>76.400000000000006</v>
      </c>
      <c r="R23" s="35">
        <v>0.8</v>
      </c>
      <c r="S23" s="52"/>
    </row>
    <row r="24" spans="1:19" ht="14.25" customHeight="1" x14ac:dyDescent="0.25">
      <c r="A24" s="4"/>
      <c r="B24" s="53" t="s">
        <v>66</v>
      </c>
      <c r="C24" s="55" t="s">
        <v>73</v>
      </c>
      <c r="D24" s="54"/>
      <c r="E24" s="54"/>
      <c r="F24" s="54"/>
      <c r="G24" s="54"/>
      <c r="H24" s="54"/>
      <c r="I24" s="47"/>
      <c r="J24" s="48">
        <f>438.64*$F$1</f>
        <v>438.64</v>
      </c>
      <c r="K24" s="49">
        <v>1200</v>
      </c>
      <c r="L24" s="50">
        <f t="shared" si="1"/>
        <v>1</v>
      </c>
      <c r="M24" s="51">
        <f t="shared" si="0"/>
        <v>0</v>
      </c>
      <c r="N24" s="51" t="str">
        <f t="shared" ref="N24:N37" si="2">+IF(A24="","",+A24*K24)</f>
        <v/>
      </c>
      <c r="P24" s="43" t="s">
        <v>53</v>
      </c>
      <c r="Q24" s="34">
        <v>76.400000000000006</v>
      </c>
      <c r="R24" s="35">
        <v>0.8</v>
      </c>
      <c r="S24" s="52"/>
    </row>
    <row r="25" spans="1:19" ht="15.6" customHeight="1" thickBot="1" x14ac:dyDescent="0.3">
      <c r="A25" s="56" t="s">
        <v>77</v>
      </c>
      <c r="B25" s="57"/>
      <c r="C25" s="38"/>
      <c r="D25" s="38"/>
      <c r="E25" s="38"/>
      <c r="F25" s="38"/>
      <c r="G25" s="38"/>
      <c r="H25" s="38"/>
      <c r="I25" s="39"/>
      <c r="J25" s="58"/>
      <c r="K25" s="59"/>
      <c r="L25" s="60"/>
      <c r="M25" s="51"/>
      <c r="N25" s="51"/>
      <c r="O25" s="34"/>
      <c r="P25" s="34"/>
      <c r="Q25" s="34"/>
      <c r="R25" s="35"/>
      <c r="S25" s="52"/>
    </row>
    <row r="26" spans="1:19" ht="14.25" customHeight="1" x14ac:dyDescent="0.25">
      <c r="A26" s="4"/>
      <c r="B26" s="53" t="s">
        <v>61</v>
      </c>
      <c r="C26" s="45" t="s">
        <v>67</v>
      </c>
      <c r="D26" s="54"/>
      <c r="E26" s="54"/>
      <c r="F26" s="54"/>
      <c r="G26" s="54"/>
      <c r="H26" s="54"/>
      <c r="I26" s="47"/>
      <c r="J26" s="48">
        <f>486.82*$F$1</f>
        <v>486.82</v>
      </c>
      <c r="K26" s="49">
        <v>300</v>
      </c>
      <c r="L26" s="50">
        <f t="shared" si="1"/>
        <v>1</v>
      </c>
      <c r="M26" s="51">
        <f t="shared" si="0"/>
        <v>0</v>
      </c>
      <c r="N26" s="51" t="str">
        <f t="shared" si="2"/>
        <v/>
      </c>
      <c r="O26" s="34"/>
      <c r="P26" s="43" t="s">
        <v>53</v>
      </c>
      <c r="Q26" s="34">
        <v>143.25</v>
      </c>
      <c r="R26" s="35">
        <v>1.5</v>
      </c>
      <c r="S26" s="61"/>
    </row>
    <row r="27" spans="1:19" ht="14.25" customHeight="1" x14ac:dyDescent="0.25">
      <c r="A27" s="4"/>
      <c r="B27" s="53" t="s">
        <v>62</v>
      </c>
      <c r="C27" s="45" t="s">
        <v>68</v>
      </c>
      <c r="D27" s="54"/>
      <c r="E27" s="54"/>
      <c r="F27" s="54"/>
      <c r="G27" s="54"/>
      <c r="H27" s="54"/>
      <c r="I27" s="47"/>
      <c r="J27" s="48">
        <f>622.6*$F$1</f>
        <v>622.6</v>
      </c>
      <c r="K27" s="49">
        <v>400</v>
      </c>
      <c r="L27" s="50">
        <f t="shared" si="1"/>
        <v>1</v>
      </c>
      <c r="M27" s="51">
        <f t="shared" si="0"/>
        <v>0</v>
      </c>
      <c r="N27" s="51" t="str">
        <f t="shared" si="2"/>
        <v/>
      </c>
      <c r="O27" s="34"/>
      <c r="P27" s="43" t="s">
        <v>53</v>
      </c>
      <c r="Q27" s="34">
        <v>143.25</v>
      </c>
      <c r="R27" s="35">
        <v>1.5</v>
      </c>
      <c r="S27" s="61"/>
    </row>
    <row r="28" spans="1:19" ht="14.25" customHeight="1" x14ac:dyDescent="0.25">
      <c r="A28" s="4"/>
      <c r="B28" s="53" t="s">
        <v>63</v>
      </c>
      <c r="C28" s="55" t="s">
        <v>69</v>
      </c>
      <c r="D28" s="46"/>
      <c r="E28" s="46"/>
      <c r="F28" s="46"/>
      <c r="G28" s="46"/>
      <c r="H28" s="46"/>
      <c r="I28" s="47"/>
      <c r="J28" s="48">
        <f>681.6*$F$1</f>
        <v>681.6</v>
      </c>
      <c r="K28" s="49">
        <v>1500</v>
      </c>
      <c r="L28" s="50">
        <f t="shared" si="1"/>
        <v>1</v>
      </c>
      <c r="M28" s="51">
        <f t="shared" si="0"/>
        <v>0</v>
      </c>
      <c r="N28" s="51" t="str">
        <f t="shared" si="2"/>
        <v/>
      </c>
      <c r="O28" s="34"/>
      <c r="P28" s="43" t="s">
        <v>53</v>
      </c>
      <c r="Q28" s="34">
        <v>143.25</v>
      </c>
      <c r="R28" s="35">
        <v>1.5</v>
      </c>
      <c r="S28" s="61"/>
    </row>
    <row r="29" spans="1:19" ht="14.25" customHeight="1" x14ac:dyDescent="0.25">
      <c r="A29" s="4"/>
      <c r="B29" s="53">
        <v>29827</v>
      </c>
      <c r="C29" s="45" t="s">
        <v>75</v>
      </c>
      <c r="D29" s="46"/>
      <c r="E29" s="46"/>
      <c r="F29" s="46"/>
      <c r="G29" s="46"/>
      <c r="H29" s="46"/>
      <c r="I29" s="47"/>
      <c r="J29" s="48"/>
      <c r="K29" s="49">
        <v>1618.75</v>
      </c>
      <c r="L29" s="50">
        <v>1</v>
      </c>
      <c r="M29" s="51">
        <f t="shared" si="0"/>
        <v>0</v>
      </c>
      <c r="N29" s="51" t="str">
        <f t="shared" si="2"/>
        <v/>
      </c>
      <c r="O29" s="34"/>
      <c r="P29" s="43" t="s">
        <v>53</v>
      </c>
      <c r="Q29" s="34">
        <v>143.25</v>
      </c>
      <c r="R29" s="35">
        <v>1.5</v>
      </c>
      <c r="S29" s="61"/>
    </row>
    <row r="30" spans="1:19" ht="14.25" customHeight="1" x14ac:dyDescent="0.25">
      <c r="A30" s="4"/>
      <c r="B30" s="53"/>
      <c r="C30" s="114" t="s">
        <v>83</v>
      </c>
      <c r="D30" s="115"/>
      <c r="E30" s="115"/>
      <c r="F30" s="115"/>
      <c r="G30" s="115"/>
      <c r="H30" s="115"/>
      <c r="I30" s="115"/>
      <c r="J30" s="115"/>
      <c r="K30" s="116"/>
      <c r="L30" s="116"/>
      <c r="M30" s="116"/>
      <c r="N30" s="116"/>
      <c r="O30" s="34"/>
      <c r="P30" s="43"/>
      <c r="Q30" s="34"/>
      <c r="R30" s="35"/>
      <c r="S30" s="61"/>
    </row>
    <row r="31" spans="1:19" ht="14.25" customHeight="1" x14ac:dyDescent="0.25">
      <c r="A31" s="4"/>
      <c r="B31" s="53" t="s">
        <v>53</v>
      </c>
      <c r="C31" s="113" t="s">
        <v>78</v>
      </c>
      <c r="D31" s="46"/>
      <c r="E31" s="46"/>
      <c r="F31" s="46"/>
      <c r="G31" s="46"/>
      <c r="H31" s="46"/>
      <c r="I31" s="47"/>
      <c r="J31" s="48"/>
      <c r="K31" s="49" t="s">
        <v>70</v>
      </c>
      <c r="L31" s="50"/>
      <c r="M31" s="51"/>
      <c r="N31" s="51"/>
      <c r="O31" s="34"/>
      <c r="P31" s="34"/>
      <c r="Q31" s="34"/>
      <c r="R31" s="35"/>
      <c r="S31" s="61"/>
    </row>
    <row r="32" spans="1:19" ht="14.25" customHeight="1" x14ac:dyDescent="0.25">
      <c r="A32" s="112"/>
      <c r="B32" s="53"/>
      <c r="C32" s="45"/>
      <c r="D32" s="46"/>
      <c r="E32" s="46"/>
      <c r="F32" s="46"/>
      <c r="G32" s="46"/>
      <c r="H32" s="46"/>
      <c r="I32" s="47"/>
      <c r="J32" s="48"/>
      <c r="K32" s="49"/>
      <c r="L32" s="50"/>
      <c r="M32" s="51"/>
      <c r="N32" s="51"/>
      <c r="O32" s="34"/>
      <c r="P32" s="34"/>
      <c r="Q32" s="34"/>
      <c r="R32" s="35"/>
      <c r="S32" s="61"/>
    </row>
    <row r="33" spans="1:23" s="43" customFormat="1" ht="15.6" customHeight="1" thickBot="1" x14ac:dyDescent="0.3">
      <c r="A33" s="56" t="s">
        <v>79</v>
      </c>
      <c r="B33" s="57"/>
      <c r="C33" s="38"/>
      <c r="D33" s="38"/>
      <c r="E33" s="38"/>
      <c r="F33" s="38"/>
      <c r="G33" s="38"/>
      <c r="H33" s="38"/>
      <c r="I33" s="39"/>
      <c r="J33" s="58"/>
      <c r="K33" s="59"/>
      <c r="L33" s="60"/>
      <c r="M33" s="51"/>
      <c r="N33" s="51"/>
      <c r="O33" s="34"/>
      <c r="P33" s="34"/>
      <c r="Q33" s="34"/>
      <c r="R33" s="35"/>
      <c r="S33" s="61"/>
    </row>
    <row r="34" spans="1:23" ht="14.25" customHeight="1" x14ac:dyDescent="0.25">
      <c r="A34" s="5"/>
      <c r="B34" s="53">
        <v>65905</v>
      </c>
      <c r="C34" s="55" t="s">
        <v>80</v>
      </c>
      <c r="D34" s="54"/>
      <c r="E34" s="62"/>
      <c r="F34" s="46"/>
      <c r="G34" s="46"/>
      <c r="H34" s="46"/>
      <c r="I34" s="47"/>
      <c r="J34" s="48"/>
      <c r="K34" s="49">
        <v>286</v>
      </c>
      <c r="L34" s="63"/>
      <c r="M34" s="51">
        <f>A34*J34*L34</f>
        <v>0</v>
      </c>
      <c r="N34" s="51" t="str">
        <f t="shared" si="2"/>
        <v/>
      </c>
      <c r="O34" s="34"/>
      <c r="P34" s="43" t="s">
        <v>53</v>
      </c>
      <c r="Q34" s="34">
        <v>76.400000000000006</v>
      </c>
      <c r="R34" s="35">
        <v>0.8</v>
      </c>
      <c r="S34" s="61"/>
    </row>
    <row r="35" spans="1:23" ht="14.25" customHeight="1" x14ac:dyDescent="0.25">
      <c r="A35" s="4"/>
      <c r="B35" s="66">
        <v>26865</v>
      </c>
      <c r="C35" s="67" t="s">
        <v>81</v>
      </c>
      <c r="D35" s="68"/>
      <c r="E35" s="68"/>
      <c r="F35" s="68"/>
      <c r="G35" s="68"/>
      <c r="H35" s="68"/>
      <c r="I35" s="69"/>
      <c r="J35" s="53"/>
      <c r="K35" s="49">
        <v>220</v>
      </c>
      <c r="L35" s="50"/>
      <c r="M35" s="51">
        <f>A35*J35*L35</f>
        <v>0</v>
      </c>
      <c r="N35" s="51" t="str">
        <f t="shared" si="2"/>
        <v/>
      </c>
      <c r="O35" s="34"/>
      <c r="P35" s="43" t="s">
        <v>53</v>
      </c>
      <c r="Q35" s="34">
        <v>76.400000000000006</v>
      </c>
      <c r="R35" s="35">
        <v>0.8</v>
      </c>
    </row>
    <row r="36" spans="1:23" ht="14.25" customHeight="1" x14ac:dyDescent="0.25">
      <c r="A36" s="5"/>
      <c r="B36" s="53"/>
      <c r="C36" s="45" t="s">
        <v>82</v>
      </c>
      <c r="D36" s="70"/>
      <c r="E36" s="46"/>
      <c r="F36" s="46"/>
      <c r="G36" s="46"/>
      <c r="H36" s="46"/>
      <c r="I36" s="47"/>
      <c r="J36" s="48"/>
      <c r="K36" s="49">
        <v>300</v>
      </c>
      <c r="L36" s="71"/>
      <c r="M36" s="51">
        <f>A36*J36*L36</f>
        <v>0</v>
      </c>
      <c r="N36" s="51" t="str">
        <f t="shared" si="2"/>
        <v/>
      </c>
      <c r="O36" s="34"/>
      <c r="P36" s="43" t="s">
        <v>53</v>
      </c>
      <c r="Q36" s="34">
        <v>76.400000000000006</v>
      </c>
      <c r="R36" s="35">
        <v>0.8</v>
      </c>
    </row>
    <row r="37" spans="1:23" ht="14.25" customHeight="1" thickBot="1" x14ac:dyDescent="0.3">
      <c r="A37" s="72"/>
      <c r="B37" s="73"/>
      <c r="C37" s="74"/>
      <c r="D37" s="75"/>
      <c r="E37" s="75"/>
      <c r="F37" s="75"/>
      <c r="G37" s="75"/>
      <c r="H37" s="75"/>
      <c r="I37" s="76"/>
      <c r="J37" s="48"/>
      <c r="K37" s="77"/>
      <c r="L37" s="78"/>
      <c r="M37" s="79">
        <f>A37*J37*L37</f>
        <v>0</v>
      </c>
      <c r="N37" s="51" t="str">
        <f t="shared" si="2"/>
        <v/>
      </c>
      <c r="O37" s="34"/>
      <c r="P37" s="34"/>
      <c r="Q37" s="64"/>
      <c r="R37" s="65"/>
    </row>
    <row r="38" spans="1:23" ht="15" customHeight="1" x14ac:dyDescent="0.25">
      <c r="A38" s="80"/>
      <c r="B38" s="81"/>
      <c r="C38" s="70"/>
      <c r="D38" s="70"/>
      <c r="E38" s="70"/>
      <c r="F38" s="70"/>
      <c r="G38" s="70"/>
      <c r="H38" s="70"/>
      <c r="I38" s="70"/>
      <c r="J38" s="82"/>
      <c r="K38" s="83" t="s">
        <v>47</v>
      </c>
      <c r="L38" s="83" t="s">
        <v>47</v>
      </c>
      <c r="M38" s="84"/>
      <c r="N38" s="85" t="str">
        <f>+IF(SUM(N22:N37)=0,"",SUM(N22:N37))</f>
        <v/>
      </c>
      <c r="O38" s="86"/>
      <c r="P38" s="86"/>
      <c r="Q38" s="64"/>
    </row>
    <row r="39" spans="1:23" ht="15" customHeight="1" x14ac:dyDescent="0.25">
      <c r="A39" s="140" t="s">
        <v>84</v>
      </c>
      <c r="B39" s="141"/>
      <c r="C39" s="141"/>
      <c r="D39" s="141"/>
      <c r="E39" s="141"/>
      <c r="F39" s="141"/>
      <c r="G39" s="141"/>
      <c r="H39" s="141"/>
      <c r="I39" s="141"/>
      <c r="J39" s="82"/>
      <c r="K39" s="83" t="s">
        <v>51</v>
      </c>
      <c r="L39" s="83" t="s">
        <v>51</v>
      </c>
      <c r="M39" s="84"/>
      <c r="N39" s="85">
        <f>(A22*IF(A22&gt;0, Q22, 0))+(A23*IF(A23&gt;0, Q23, 0))+(A24*IF(A24&gt;0, Q24, 0))+(A26*IF(A26&gt;0, Q26, 0))+(A27*IF(A27&gt;0, Q27, 0))+(A28*IF(A28&gt;0, Q28, 0))+(A29*IF(A29&gt;0, Q29, 0))+(A34*IF(A34&gt;0, Q34, 0))+(A35*IF(A35&gt;0, Q35, 0))+(A36*IF(A36&gt;0, Q36, 0))</f>
        <v>0</v>
      </c>
      <c r="O39" s="86"/>
      <c r="P39" s="86"/>
      <c r="Q39" s="64"/>
    </row>
    <row r="40" spans="1:23" ht="15" customHeight="1" x14ac:dyDescent="0.25">
      <c r="A40" s="141"/>
      <c r="B40" s="141"/>
      <c r="C40" s="141"/>
      <c r="D40" s="141"/>
      <c r="E40" s="141"/>
      <c r="F40" s="141"/>
      <c r="G40" s="141"/>
      <c r="H40" s="141"/>
      <c r="I40" s="141"/>
      <c r="J40" s="82"/>
      <c r="K40" s="83" t="s">
        <v>48</v>
      </c>
      <c r="L40" s="83" t="s">
        <v>48</v>
      </c>
      <c r="M40" s="84"/>
      <c r="N40" s="85">
        <f>0</f>
        <v>0</v>
      </c>
      <c r="O40" s="86"/>
      <c r="P40" s="86"/>
      <c r="Q40" s="64"/>
      <c r="T40" s="18"/>
    </row>
    <row r="41" spans="1:23" ht="14.25" customHeight="1" x14ac:dyDescent="0.25">
      <c r="A41" s="141"/>
      <c r="B41" s="141"/>
      <c r="C41" s="141"/>
      <c r="D41" s="141"/>
      <c r="E41" s="141"/>
      <c r="F41" s="141"/>
      <c r="G41" s="141"/>
      <c r="H41" s="141"/>
      <c r="I41" s="141"/>
      <c r="J41" s="82"/>
      <c r="K41" s="83" t="s">
        <v>49</v>
      </c>
      <c r="L41" s="83" t="s">
        <v>49</v>
      </c>
      <c r="M41" s="84"/>
      <c r="N41" s="85">
        <f>SUM(N38:N40)*13%</f>
        <v>0</v>
      </c>
      <c r="O41" s="86"/>
      <c r="P41" s="86"/>
      <c r="Q41" s="64"/>
    </row>
    <row r="42" spans="1:23" ht="15" customHeight="1" x14ac:dyDescent="0.25">
      <c r="A42" s="141"/>
      <c r="B42" s="141"/>
      <c r="C42" s="141"/>
      <c r="D42" s="141"/>
      <c r="E42" s="141"/>
      <c r="F42" s="141"/>
      <c r="G42" s="141"/>
      <c r="H42" s="141"/>
      <c r="I42" s="141"/>
      <c r="J42" s="82"/>
      <c r="K42" s="83" t="s">
        <v>50</v>
      </c>
      <c r="L42" s="83" t="s">
        <v>50</v>
      </c>
      <c r="M42" s="84"/>
      <c r="N42" s="87">
        <f>SUM(N38:N41)</f>
        <v>0</v>
      </c>
      <c r="O42" s="86"/>
      <c r="P42" s="86"/>
      <c r="Q42" s="64"/>
      <c r="U42" s="18"/>
      <c r="V42" s="18"/>
      <c r="W42" s="18"/>
    </row>
    <row r="43" spans="1:23" ht="14.25" customHeight="1" x14ac:dyDescent="0.25">
      <c r="A43" s="80"/>
      <c r="B43" s="81"/>
      <c r="C43" s="70"/>
      <c r="D43" s="70"/>
      <c r="E43" s="70"/>
      <c r="F43" s="70"/>
      <c r="G43" s="70"/>
      <c r="H43" s="70"/>
      <c r="I43" s="70"/>
      <c r="J43" s="82"/>
      <c r="K43" s="88"/>
      <c r="L43" s="89"/>
      <c r="M43" s="90"/>
      <c r="N43" s="90">
        <f t="shared" ref="N43" si="3">A43*K43*L43</f>
        <v>0</v>
      </c>
      <c r="O43" s="86"/>
      <c r="P43" s="86"/>
      <c r="Q43" s="64"/>
      <c r="V43" s="18"/>
    </row>
    <row r="44" spans="1:23" ht="14.25" customHeight="1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86"/>
      <c r="P44" s="86"/>
      <c r="Q44" s="64"/>
    </row>
    <row r="45" spans="1:23" ht="56.65" customHeight="1" x14ac:dyDescent="0.25">
      <c r="A45" s="132" t="s">
        <v>44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86"/>
      <c r="P45" s="86"/>
    </row>
    <row r="46" spans="1:23" s="94" customFormat="1" ht="15" customHeight="1" x14ac:dyDescent="0.2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2"/>
      <c r="P46" s="92"/>
      <c r="Q46" s="93"/>
      <c r="R46" s="93"/>
    </row>
    <row r="47" spans="1:23" s="94" customFormat="1" ht="15" customHeight="1" x14ac:dyDescent="0.2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2"/>
      <c r="P47" s="92"/>
      <c r="Q47" s="93"/>
      <c r="R47" s="93"/>
    </row>
    <row r="48" spans="1:23" ht="15" customHeight="1" x14ac:dyDescent="0.2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86"/>
      <c r="P48" s="86"/>
    </row>
    <row r="49" spans="1:14" ht="18" customHeight="1" x14ac:dyDescent="0.2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14" ht="10.5" customHeight="1" x14ac:dyDescent="0.25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4" ht="16.5" customHeight="1" x14ac:dyDescent="0.25">
      <c r="A51" s="96"/>
      <c r="D51" s="97"/>
    </row>
    <row r="52" spans="1:14" ht="16.5" customHeight="1" x14ac:dyDescent="0.25">
      <c r="A52" s="96"/>
      <c r="D52" s="97"/>
    </row>
    <row r="53" spans="1:14" ht="16.5" customHeight="1" x14ac:dyDescent="0.25">
      <c r="A53" s="96"/>
      <c r="D53" s="97"/>
    </row>
    <row r="54" spans="1:14" ht="16.5" customHeight="1" x14ac:dyDescent="0.25">
      <c r="A54" s="96"/>
      <c r="B54" s="98"/>
      <c r="D54" s="97"/>
    </row>
    <row r="55" spans="1:14" ht="16.5" customHeight="1" x14ac:dyDescent="0.25">
      <c r="A55" s="96"/>
      <c r="B55" s="98"/>
      <c r="D55" s="97"/>
    </row>
    <row r="56" spans="1:14" ht="16.5" customHeight="1" x14ac:dyDescent="0.25">
      <c r="A56" s="96"/>
      <c r="D56" s="97"/>
    </row>
    <row r="57" spans="1:14" ht="16.5" customHeight="1" x14ac:dyDescent="0.25">
      <c r="A57" s="96"/>
      <c r="B57" s="98"/>
      <c r="D57" s="97"/>
    </row>
    <row r="58" spans="1:14" ht="16.5" customHeight="1" x14ac:dyDescent="0.25">
      <c r="A58" s="96"/>
      <c r="B58" s="98"/>
      <c r="D58" s="97"/>
    </row>
    <row r="59" spans="1:14" ht="16.5" customHeight="1" x14ac:dyDescent="0.25">
      <c r="A59" s="96"/>
      <c r="D59" s="97"/>
    </row>
    <row r="60" spans="1:14" ht="16.5" customHeight="1" x14ac:dyDescent="0.25">
      <c r="A60" s="96"/>
      <c r="D60" s="97"/>
    </row>
    <row r="61" spans="1:14" ht="16.5" customHeight="1" x14ac:dyDescent="0.25">
      <c r="A61" s="96"/>
      <c r="D61" s="97"/>
    </row>
    <row r="62" spans="1:14" ht="16.5" customHeight="1" x14ac:dyDescent="0.25">
      <c r="D62" s="97"/>
    </row>
    <row r="63" spans="1:14" ht="16.5" customHeight="1" x14ac:dyDescent="0.25">
      <c r="D63" s="97"/>
    </row>
    <row r="64" spans="1:14" ht="16.5" customHeight="1" x14ac:dyDescent="0.25">
      <c r="D64" s="97"/>
    </row>
    <row r="65" spans="1:4" ht="16.5" customHeight="1" x14ac:dyDescent="0.25">
      <c r="D65" s="97"/>
    </row>
    <row r="66" spans="1:4" ht="16.5" customHeight="1" x14ac:dyDescent="0.25">
      <c r="D66" s="97"/>
    </row>
    <row r="67" spans="1:4" ht="16.5" customHeight="1" x14ac:dyDescent="0.25">
      <c r="D67" s="97"/>
    </row>
    <row r="68" spans="1:4" ht="16.5" customHeight="1" x14ac:dyDescent="0.25">
      <c r="D68" s="97"/>
    </row>
    <row r="69" spans="1:4" ht="16.5" customHeight="1" x14ac:dyDescent="0.25">
      <c r="D69" s="97"/>
    </row>
    <row r="70" spans="1:4" ht="16.5" customHeight="1" x14ac:dyDescent="0.25">
      <c r="A70" s="99"/>
      <c r="B70" s="99"/>
      <c r="C70" s="99"/>
      <c r="D70" s="100"/>
    </row>
    <row r="71" spans="1:4" x14ac:dyDescent="0.25">
      <c r="A71" s="101" t="s">
        <v>25</v>
      </c>
      <c r="B71" s="102" t="s">
        <v>26</v>
      </c>
      <c r="C71" s="103" t="s">
        <v>27</v>
      </c>
      <c r="D71" s="104" t="s">
        <v>33</v>
      </c>
    </row>
    <row r="72" spans="1:4" x14ac:dyDescent="0.25">
      <c r="A72" s="105" t="s">
        <v>24</v>
      </c>
      <c r="B72" s="106">
        <v>0</v>
      </c>
      <c r="C72" s="106">
        <v>0.15</v>
      </c>
      <c r="D72" s="104" t="s">
        <v>28</v>
      </c>
    </row>
    <row r="73" spans="1:4" x14ac:dyDescent="0.25">
      <c r="A73" s="105" t="s">
        <v>16</v>
      </c>
      <c r="B73" s="106">
        <v>0</v>
      </c>
      <c r="C73" s="106">
        <v>0.15</v>
      </c>
      <c r="D73" s="107" t="s">
        <v>29</v>
      </c>
    </row>
    <row r="74" spans="1:4" x14ac:dyDescent="0.25">
      <c r="A74" s="105" t="s">
        <v>34</v>
      </c>
      <c r="B74" s="106">
        <v>0</v>
      </c>
      <c r="C74" s="106">
        <v>0.15</v>
      </c>
      <c r="D74" s="108" t="s">
        <v>30</v>
      </c>
    </row>
    <row r="75" spans="1:4" x14ac:dyDescent="0.25">
      <c r="A75" s="105" t="s">
        <v>17</v>
      </c>
      <c r="B75" s="106">
        <v>0</v>
      </c>
      <c r="C75" s="106">
        <v>0.15</v>
      </c>
      <c r="D75" s="107" t="s">
        <v>31</v>
      </c>
    </row>
    <row r="76" spans="1:4" x14ac:dyDescent="0.25">
      <c r="A76" s="105" t="s">
        <v>18</v>
      </c>
      <c r="B76" s="109">
        <v>9.9750000000000005E-2</v>
      </c>
      <c r="C76" s="106">
        <v>0.05</v>
      </c>
      <c r="D76" s="107" t="s">
        <v>32</v>
      </c>
    </row>
    <row r="77" spans="1:4" x14ac:dyDescent="0.25">
      <c r="A77" s="105" t="s">
        <v>19</v>
      </c>
      <c r="B77" s="106">
        <v>0</v>
      </c>
      <c r="C77" s="106">
        <v>0.13</v>
      </c>
      <c r="D77" s="107"/>
    </row>
    <row r="78" spans="1:4" x14ac:dyDescent="0.25">
      <c r="A78" s="105" t="s">
        <v>20</v>
      </c>
      <c r="B78" s="106">
        <v>0.08</v>
      </c>
      <c r="C78" s="106">
        <v>0.05</v>
      </c>
      <c r="D78" s="107"/>
    </row>
    <row r="79" spans="1:4" x14ac:dyDescent="0.25">
      <c r="A79" s="105" t="s">
        <v>21</v>
      </c>
      <c r="B79" s="106">
        <v>0.06</v>
      </c>
      <c r="C79" s="106">
        <v>0.05</v>
      </c>
      <c r="D79" s="107"/>
    </row>
    <row r="80" spans="1:4" x14ac:dyDescent="0.25">
      <c r="A80" s="105" t="s">
        <v>22</v>
      </c>
      <c r="B80" s="106">
        <v>0</v>
      </c>
      <c r="C80" s="106">
        <v>0.05</v>
      </c>
      <c r="D80" s="107"/>
    </row>
    <row r="81" spans="1:4" x14ac:dyDescent="0.25">
      <c r="A81" s="105" t="s">
        <v>23</v>
      </c>
      <c r="B81" s="106">
        <v>7.0000000000000007E-2</v>
      </c>
      <c r="C81" s="106">
        <v>0.05</v>
      </c>
      <c r="D81" s="107"/>
    </row>
    <row r="82" spans="1:4" x14ac:dyDescent="0.25">
      <c r="A82" s="107"/>
      <c r="B82" s="107"/>
      <c r="C82" s="107"/>
      <c r="D82" s="107"/>
    </row>
    <row r="83" spans="1:4" x14ac:dyDescent="0.25">
      <c r="A83" s="110" t="s">
        <v>35</v>
      </c>
      <c r="B83" s="107"/>
      <c r="C83" s="107"/>
      <c r="D83" s="107"/>
    </row>
    <row r="84" spans="1:4" x14ac:dyDescent="0.25">
      <c r="A84" s="111">
        <v>1</v>
      </c>
      <c r="B84" s="107"/>
      <c r="C84" s="107"/>
      <c r="D84" s="107"/>
    </row>
    <row r="85" spans="1:4" x14ac:dyDescent="0.25">
      <c r="A85" s="111">
        <v>2</v>
      </c>
      <c r="B85" s="107"/>
      <c r="C85" s="107"/>
      <c r="D85" s="107"/>
    </row>
    <row r="86" spans="1:4" x14ac:dyDescent="0.25">
      <c r="A86" s="111">
        <v>3</v>
      </c>
      <c r="B86" s="107"/>
      <c r="C86" s="107"/>
      <c r="D86" s="107"/>
    </row>
    <row r="87" spans="1:4" x14ac:dyDescent="0.25">
      <c r="A87" s="111">
        <v>4</v>
      </c>
      <c r="B87" s="107"/>
      <c r="C87" s="107"/>
      <c r="D87" s="107"/>
    </row>
    <row r="88" spans="1:4" x14ac:dyDescent="0.25">
      <c r="A88" s="111">
        <v>5</v>
      </c>
      <c r="B88" s="107"/>
      <c r="C88" s="107"/>
      <c r="D88" s="107"/>
    </row>
    <row r="89" spans="1:4" x14ac:dyDescent="0.25">
      <c r="A89" s="99"/>
      <c r="B89" s="99"/>
      <c r="C89" s="99"/>
      <c r="D89" s="99"/>
    </row>
    <row r="90" spans="1:4" x14ac:dyDescent="0.25">
      <c r="A90" s="99"/>
      <c r="B90" s="99"/>
      <c r="C90" s="99"/>
      <c r="D90" s="99"/>
    </row>
  </sheetData>
  <sheetProtection algorithmName="SHA-512" hashValue="7RQNYPQtog+wORt8KlMeV/UNJcF8uKA4HixW5GbhIQOqnC6jMM0mJap7QQzFAu2KqWfQRJwcR2mHZ/1xREXiog==" saltValue="hOpak0J/F7hql3TLEeSzIg==" spinCount="100000" sheet="1" objects="1" scenarios="1" selectLockedCells="1"/>
  <mergeCells count="27">
    <mergeCell ref="G1:J1"/>
    <mergeCell ref="K1:N1"/>
    <mergeCell ref="A13:N13"/>
    <mergeCell ref="A14:N14"/>
    <mergeCell ref="A15:N15"/>
    <mergeCell ref="B7:D7"/>
    <mergeCell ref="B9:D9"/>
    <mergeCell ref="I9:N9"/>
    <mergeCell ref="B2:D2"/>
    <mergeCell ref="L5:N5"/>
    <mergeCell ref="L6:N6"/>
    <mergeCell ref="L7:N7"/>
    <mergeCell ref="B8:D8"/>
    <mergeCell ref="A49:N49"/>
    <mergeCell ref="B3:D3"/>
    <mergeCell ref="B4:D4"/>
    <mergeCell ref="I2:N2"/>
    <mergeCell ref="I3:N3"/>
    <mergeCell ref="I4:N4"/>
    <mergeCell ref="A44:N44"/>
    <mergeCell ref="A45:N45"/>
    <mergeCell ref="A16:N16"/>
    <mergeCell ref="A18:N18"/>
    <mergeCell ref="A17:N17"/>
    <mergeCell ref="I10:N10"/>
    <mergeCell ref="A39:I42"/>
    <mergeCell ref="C20:I20"/>
  </mergeCells>
  <phoneticPr fontId="2" type="noConversion"/>
  <dataValidations disablePrompts="1" count="3">
    <dataValidation type="list" allowBlank="1" showInputMessage="1" showErrorMessage="1" sqref="A88" xr:uid="{00000000-0002-0000-0000-000000000000}">
      <formula1>"a136:a141"</formula1>
    </dataValidation>
    <dataValidation type="list" showInputMessage="1" showErrorMessage="1" sqref="D1" xr:uid="{00000000-0002-0000-0000-000002000000}">
      <formula1>$A$71:$A$81</formula1>
    </dataValidation>
    <dataValidation type="list" allowBlank="1" showInputMessage="1" showErrorMessage="1" sqref="F1" xr:uid="{00000000-0002-0000-0000-000003000000}">
      <formula1>$A$83:$A$88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scale="51" fitToHeight="0" orientation="portrait" r:id="rId1"/>
  <headerFooter scaleWithDoc="0" alignWithMargins="0">
    <oddFooter>&amp;L&amp;8&amp;F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?mso-contentType ?>
<SharedContentType xmlns="Microsoft.SharePoint.Taxonomy.ContentTypeSync" SourceId="1f0710b3-835f-424b-90e1-4e618a523134" ContentTypeId="0x0101003512114D6AEDEE439BC9274F5DA7B4E9" PreviousValue="fals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61509-4d8d-46f6-bf7e-dd1af6466c16">
      <Value>9</Value>
      <Value>15</Value>
      <Value>13</Value>
    </TaxCatchAll>
    <e1dcb9d4f6fd424e8295232a287185e3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1dcb9d4f6fd424e8295232a287185e3>
    <e77b33b1bde14fc4aa83ff017914e115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Freeman Audio Visual Canada</TermName>
          <TermId xmlns="http://schemas.microsoft.com/office/infopath/2007/PartnerControls">4280a9a0-f770-445a-8871-cdce01e32931</TermId>
        </TermInfo>
      </Terms>
    </e77b33b1bde14fc4aa83ff017914e115>
    <FreemanDescription xmlns="f5c61509-4d8d-46f6-bf7e-dd1af6466c16" xsi:nil="true"/>
    <o17394bb30bc440bb3e4a17dd836c93b xmlns="f5c61509-4d8d-46f6-bf7e-dd1af6466c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758d8b00-28cc-4928-8f89-408ea3e8d309</TermId>
        </TermInfo>
      </Terms>
    </o17394bb30bc440bb3e4a17dd836c93b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reeman Document" ma:contentTypeID="0x0101003512114D6AEDEE439BC9274F5DA7B4E9003ED1D3C52426A943A476418BF85335CD" ma:contentTypeVersion="3" ma:contentTypeDescription="" ma:contentTypeScope="" ma:versionID="085600f9fe19334bbccfcb53528c054b">
  <xsd:schema xmlns:xsd="http://www.w3.org/2001/XMLSchema" xmlns:xs="http://www.w3.org/2001/XMLSchema" xmlns:p="http://schemas.microsoft.com/office/2006/metadata/properties" xmlns:ns2="f5c61509-4d8d-46f6-bf7e-dd1af6466c16" targetNamespace="http://schemas.microsoft.com/office/2006/metadata/properties" ma:root="true" ma:fieldsID="bb9338e1e8370e65142ffa721425ea10" ns2:_="">
    <xsd:import namespace="f5c61509-4d8d-46f6-bf7e-dd1af6466c16"/>
    <xsd:element name="properties">
      <xsd:complexType>
        <xsd:sequence>
          <xsd:element name="documentManagement">
            <xsd:complexType>
              <xsd:all>
                <xsd:element ref="ns2:e1dcb9d4f6fd424e8295232a287185e3" minOccurs="0"/>
                <xsd:element ref="ns2:TaxCatchAll" minOccurs="0"/>
                <xsd:element ref="ns2:TaxCatchAllLabel" minOccurs="0"/>
                <xsd:element ref="ns2:e77b33b1bde14fc4aa83ff017914e115" minOccurs="0"/>
                <xsd:element ref="ns2:o17394bb30bc440bb3e4a17dd836c93b" minOccurs="0"/>
                <xsd:element ref="ns2:Freeman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61509-4d8d-46f6-bf7e-dd1af6466c16" elementFormDefault="qualified">
    <xsd:import namespace="http://schemas.microsoft.com/office/2006/documentManagement/types"/>
    <xsd:import namespace="http://schemas.microsoft.com/office/infopath/2007/PartnerControls"/>
    <xsd:element name="e1dcb9d4f6fd424e8295232a287185e3" ma:index="8" nillable="true" ma:taxonomy="true" ma:internalName="e1dcb9d4f6fd424e8295232a287185e3" ma:taxonomyFieldName="FreemanLocation" ma:displayName="Freeman Location" ma:indexed="true" ma:readOnly="false" ma:default="" ma:fieldId="{e1dcb9d4-f6fd-424e-8295-232a287185e3}" ma:sspId="1f0710b3-835f-424b-90e1-4e618a523134" ma:termSetId="7b718689-3652-45d4-8e6b-ffef5905d3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a163a74-b61e-4644-8e27-721f0d06e121}" ma:internalName="TaxCatchAll" ma:showField="CatchAllData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a163a74-b61e-4644-8e27-721f0d06e121}" ma:internalName="TaxCatchAllLabel" ma:readOnly="true" ma:showField="CatchAllDataLabel" ma:web="c8282da1-0869-45d9-b12e-36b6dd78c7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77b33b1bde14fc4aa83ff017914e115" ma:index="12" nillable="true" ma:taxonomy="true" ma:internalName="e77b33b1bde14fc4aa83ff017914e115" ma:taxonomyFieldName="BusinessArea" ma:displayName="Business Area" ma:indexed="true" ma:readOnly="false" ma:default="" ma:fieldId="{e77b33b1-bde1-4fc4-aa83-ff017914e115}" ma:sspId="1f0710b3-835f-424b-90e1-4e618a523134" ma:termSetId="5b68540b-6d6d-41e2-a61c-174528c32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7394bb30bc440bb3e4a17dd836c93b" ma:index="14" nillable="true" ma:taxonomy="true" ma:internalName="o17394bb30bc440bb3e4a17dd836c93b" ma:taxonomyFieldName="DocumentType" ma:displayName="Document Type" ma:indexed="true" ma:readOnly="false" ma:default="" ma:fieldId="{817394bb-30bc-440b-b3e4-a17dd836c93b}" ma:sspId="1f0710b3-835f-424b-90e1-4e618a523134" ma:termSetId="f407d369-bd44-44d2-82a0-dec65193a1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reemanDescription" ma:index="16" nillable="true" ma:displayName="Description" ma:internalName="FreemanDescrip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1799A-D204-47D9-9CA2-D024F780C5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0623D-57A1-4510-B3FD-1D4E2F4BCAD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4404735-064A-4CA1-A814-35871301B09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70B856F5-DB28-48F9-B42B-F3321700F002}">
  <ds:schemaRefs>
    <ds:schemaRef ds:uri="f5c61509-4d8d-46f6-bf7e-dd1af6466c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079FE0D4-3CD5-48DF-A8FD-B416B0637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c61509-4d8d-46f6-bf7e-dd1af6466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EXHIBITOR ORDER FORM</vt:lpstr>
      <vt:lpstr>'EXHIBITOR ORDER FORM'!Print_Area</vt:lpstr>
    </vt:vector>
  </TitlesOfParts>
  <Company>AVW-TELAV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I.T.Department</dc:creator>
  <cp:lastModifiedBy>Paolo De Berardinis</cp:lastModifiedBy>
  <cp:lastPrinted>2022-04-13T17:43:19Z</cp:lastPrinted>
  <dcterms:created xsi:type="dcterms:W3CDTF">2007-02-05T22:05:48Z</dcterms:created>
  <dcterms:modified xsi:type="dcterms:W3CDTF">2022-06-17T16:50:21Z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/>
  </property>
  <property fmtid="{D5CDD505-2E9C-101B-9397-08002B2CF9AE}" pid="3" name="_dlc_policyId">
    <vt:lpwstr/>
  </property>
  <property fmtid="{D5CDD505-2E9C-101B-9397-08002B2CF9AE}" pid="4" name="DocumentType">
    <vt:lpwstr>13;#Form|758d8b00-28cc-4928-8f89-408ea3e8d309</vt:lpwstr>
  </property>
  <property fmtid="{D5CDD505-2E9C-101B-9397-08002B2CF9AE}" pid="5" name="FreemanLocation">
    <vt:lpwstr>15;#Freeman Audio Visual Canada|4280a9a0-f770-445a-8871-cdce01e32931</vt:lpwstr>
  </property>
  <property fmtid="{D5CDD505-2E9C-101B-9397-08002B2CF9AE}" pid="6" name="BusinessArea">
    <vt:lpwstr>9;#Freeman Audio Visual Canada|4280a9a0-f770-445a-8871-cdce01e32931</vt:lpwstr>
  </property>
  <property fmtid="{D5CDD505-2E9C-101B-9397-08002B2CF9AE}" pid="7" name="Order">
    <vt:lpwstr>78900.0000000000</vt:lpwstr>
  </property>
  <property fmtid="{D5CDD505-2E9C-101B-9397-08002B2CF9AE}" pid="8" name="Doc Type">
    <vt:lpwstr>Master Forms</vt:lpwstr>
  </property>
</Properties>
</file>